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Лист1" sheetId="1" r:id="rId1"/>
  </sheets>
  <definedNames>
    <definedName name="_xlnm.Print_Area" localSheetId="0">'Лист1'!$A$1:$G$36</definedName>
  </definedNames>
  <calcPr fullCalcOnLoad="1" refMode="R1C1"/>
</workbook>
</file>

<file path=xl/sharedStrings.xml><?xml version="1.0" encoding="utf-8"?>
<sst xmlns="http://schemas.openxmlformats.org/spreadsheetml/2006/main" count="40" uniqueCount="35">
  <si>
    <t>№ п/п</t>
  </si>
  <si>
    <t>Наименование потребителя</t>
  </si>
  <si>
    <t>Коэфф. ТТ</t>
  </si>
  <si>
    <t>Электрощитовая ЖД 1/2</t>
  </si>
  <si>
    <t>008034020001000</t>
  </si>
  <si>
    <t>Ввод №1 (гаражи)</t>
  </si>
  <si>
    <t>Ввод №2 (гаражи)</t>
  </si>
  <si>
    <t>009217025000777</t>
  </si>
  <si>
    <t>Гаражи АВР</t>
  </si>
  <si>
    <t>ИТОГО</t>
  </si>
  <si>
    <t>ВСЕГО</t>
  </si>
  <si>
    <t>даты снятия показаний</t>
  </si>
  <si>
    <t>008034020000676</t>
  </si>
  <si>
    <t>Водомер насосная</t>
  </si>
  <si>
    <t>Водомер в проходе напротив г.б.№80(помещение охраны)</t>
  </si>
  <si>
    <t>гараж-стоянка</t>
  </si>
  <si>
    <t>потери</t>
  </si>
  <si>
    <t>Плата за коммунальные услуги на один гараж</t>
  </si>
  <si>
    <t>0865880500054395</t>
  </si>
  <si>
    <t>0722870202838993</t>
  </si>
  <si>
    <t>01865303-08</t>
  </si>
  <si>
    <t>Водомер за дверью Д11</t>
  </si>
  <si>
    <t>№ ОПУ</t>
  </si>
  <si>
    <t>Показания кВт/ч, куб.м., Гкал</t>
  </si>
  <si>
    <t>Показания для расчёта, кВт/ч, куб.м., Гкал</t>
  </si>
  <si>
    <t>SA-94/2М №028991</t>
  </si>
  <si>
    <t>10-071544-АВ</t>
  </si>
  <si>
    <t xml:space="preserve">IV. вывоз мусора </t>
  </si>
  <si>
    <t>Вентиляция парковки    К1</t>
  </si>
  <si>
    <t>Вентиляция парковки    К2</t>
  </si>
  <si>
    <t>Вентиляция парковки    К3</t>
  </si>
  <si>
    <r>
      <t xml:space="preserve">III. показаний общих приборов учёта  </t>
    </r>
    <r>
      <rPr>
        <b/>
        <i/>
        <u val="single"/>
        <sz val="16"/>
        <color indexed="10"/>
        <rFont val="Times New Roman"/>
        <family val="1"/>
      </rPr>
      <t xml:space="preserve">тепловой энергии </t>
    </r>
  </si>
  <si>
    <r>
      <t xml:space="preserve">I. показания общих приборов </t>
    </r>
    <r>
      <rPr>
        <b/>
        <i/>
        <u val="single"/>
        <sz val="16"/>
        <color indexed="10"/>
        <rFont val="Times New Roman"/>
        <family val="1"/>
      </rPr>
      <t xml:space="preserve">учёта электроэнергии </t>
    </r>
  </si>
  <si>
    <r>
      <t xml:space="preserve">II. показаний общих приборов учёта  </t>
    </r>
    <r>
      <rPr>
        <b/>
        <u val="single"/>
        <sz val="18"/>
        <rFont val="Times New Roman"/>
        <family val="1"/>
      </rPr>
      <t xml:space="preserve"> </t>
    </r>
    <r>
      <rPr>
        <b/>
        <i/>
        <u val="single"/>
        <sz val="18"/>
        <color indexed="10"/>
        <rFont val="Times New Roman"/>
        <family val="1"/>
      </rPr>
      <t xml:space="preserve">холодной воды   </t>
    </r>
    <r>
      <rPr>
        <b/>
        <i/>
        <u val="single"/>
        <sz val="24"/>
        <color indexed="10"/>
        <rFont val="Times New Roman"/>
        <family val="1"/>
      </rPr>
      <t>К4</t>
    </r>
  </si>
  <si>
    <r>
      <t xml:space="preserve">Подземный гараж дом 1 Ленинский проспект ноябрь 2021 </t>
    </r>
    <r>
      <rPr>
        <b/>
        <sz val="18"/>
        <color indexed="10"/>
        <rFont val="Times New Roman"/>
        <family val="1"/>
      </rPr>
      <t xml:space="preserve">г </t>
    </r>
    <r>
      <rPr>
        <b/>
        <sz val="22"/>
        <color indexed="10"/>
        <rFont val="Times New Roman"/>
        <family val="1"/>
      </rPr>
      <t xml:space="preserve"> </t>
    </r>
    <r>
      <rPr>
        <b/>
        <sz val="22"/>
        <color indexed="8"/>
        <rFont val="Times New Roman"/>
        <family val="1"/>
      </rPr>
      <t xml:space="preserve">Корпус 4 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</si>
</sst>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dd/mm/yy;@"/>
    <numFmt numFmtId="189" formatCode="[$-FC19]d\ mmmm\ yyyy\ &quot;г.&quot;"/>
    <numFmt numFmtId="190" formatCode="0.0"/>
    <numFmt numFmtId="191" formatCode="mmm/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_ ;\-#,##0.00\ "/>
    <numFmt numFmtId="197" formatCode="_(* #,##0_);_(* \(#,##0\);_(* &quot;-&quot;??_);_(@_)"/>
    <numFmt numFmtId="198" formatCode="0.00000"/>
    <numFmt numFmtId="199" formatCode="0.0000"/>
    <numFmt numFmtId="200" formatCode="0.000"/>
  </numFmts>
  <fonts count="68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u val="singleAccounting"/>
      <sz val="14"/>
      <name val="Times New Roman"/>
      <family val="1"/>
    </font>
    <font>
      <sz val="14"/>
      <name val="Times New Roman"/>
      <family val="1"/>
    </font>
    <font>
      <b/>
      <u val="singleAccounting"/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i/>
      <u val="single"/>
      <sz val="16"/>
      <color indexed="10"/>
      <name val="Times New Roman"/>
      <family val="1"/>
    </font>
    <font>
      <b/>
      <sz val="22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u val="single"/>
      <sz val="18"/>
      <color indexed="10"/>
      <name val="Times New Roman"/>
      <family val="1"/>
    </font>
    <font>
      <b/>
      <i/>
      <u val="single"/>
      <sz val="24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8"/>
      <color indexed="10"/>
      <name val="Times New Roman"/>
      <family val="1"/>
    </font>
    <font>
      <sz val="13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30"/>
      <name val="Times New Roman"/>
      <family val="1"/>
    </font>
    <font>
      <b/>
      <sz val="14"/>
      <color indexed="8"/>
      <name val="Times New Roman"/>
      <family val="1"/>
    </font>
    <font>
      <sz val="13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70C0"/>
      <name val="Times New Roman"/>
      <family val="1"/>
    </font>
    <font>
      <b/>
      <sz val="14"/>
      <color theme="1"/>
      <name val="Times New Roman"/>
      <family val="1"/>
    </font>
    <font>
      <sz val="13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4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7" borderId="7" applyNumberFormat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7" fontId="2" fillId="0" borderId="0" xfId="6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87" fontId="3" fillId="0" borderId="10" xfId="6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188" fontId="3" fillId="0" borderId="10" xfId="60" applyNumberFormat="1" applyFont="1" applyBorder="1" applyAlignment="1">
      <alignment/>
    </xf>
    <xf numFmtId="14" fontId="3" fillId="0" borderId="0" xfId="60" applyNumberFormat="1" applyFont="1" applyAlignment="1">
      <alignment horizontal="center"/>
    </xf>
    <xf numFmtId="0" fontId="3" fillId="0" borderId="0" xfId="0" applyFont="1" applyAlignment="1">
      <alignment/>
    </xf>
    <xf numFmtId="187" fontId="3" fillId="0" borderId="0" xfId="60" applyFont="1" applyAlignment="1">
      <alignment/>
    </xf>
    <xf numFmtId="187" fontId="3" fillId="0" borderId="0" xfId="60" applyFont="1" applyAlignment="1">
      <alignment horizontal="center"/>
    </xf>
    <xf numFmtId="1" fontId="3" fillId="0" borderId="10" xfId="6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  <xf numFmtId="14" fontId="3" fillId="0" borderId="10" xfId="6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7" fillId="0" borderId="0" xfId="6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6" fillId="0" borderId="10" xfId="60" applyNumberFormat="1" applyFont="1" applyBorder="1" applyAlignment="1">
      <alignment horizontal="center"/>
    </xf>
    <xf numFmtId="0" fontId="5" fillId="0" borderId="0" xfId="0" applyFont="1" applyAlignment="1">
      <alignment/>
    </xf>
    <xf numFmtId="187" fontId="4" fillId="0" borderId="10" xfId="6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32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horizontal="center"/>
    </xf>
    <xf numFmtId="0" fontId="63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87" fontId="5" fillId="0" borderId="10" xfId="60" applyFont="1" applyFill="1" applyBorder="1" applyAlignment="1">
      <alignment horizontal="center"/>
    </xf>
    <xf numFmtId="187" fontId="5" fillId="0" borderId="10" xfId="60" applyFont="1" applyBorder="1" applyAlignment="1">
      <alignment horizontal="center"/>
    </xf>
    <xf numFmtId="0" fontId="5" fillId="0" borderId="10" xfId="0" applyFont="1" applyBorder="1" applyAlignment="1">
      <alignment/>
    </xf>
    <xf numFmtId="1" fontId="5" fillId="0" borderId="10" xfId="6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4" fontId="5" fillId="0" borderId="13" xfId="60" applyNumberFormat="1" applyFont="1" applyBorder="1" applyAlignment="1">
      <alignment horizontal="center"/>
    </xf>
    <xf numFmtId="2" fontId="5" fillId="0" borderId="13" xfId="60" applyNumberFormat="1" applyFont="1" applyBorder="1" applyAlignment="1">
      <alignment horizontal="center"/>
    </xf>
    <xf numFmtId="187" fontId="5" fillId="32" borderId="10" xfId="6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187" fontId="5" fillId="0" borderId="10" xfId="6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87" fontId="5" fillId="0" borderId="13" xfId="60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187" fontId="3" fillId="0" borderId="15" xfId="60" applyFont="1" applyBorder="1" applyAlignment="1">
      <alignment horizontal="center"/>
    </xf>
    <xf numFmtId="187" fontId="3" fillId="0" borderId="16" xfId="60" applyFont="1" applyBorder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7" fontId="1" fillId="33" borderId="15" xfId="60" applyFont="1" applyFill="1" applyBorder="1" applyAlignment="1">
      <alignment horizontal="center" vertical="center" wrapText="1"/>
    </xf>
    <xf numFmtId="187" fontId="1" fillId="0" borderId="16" xfId="6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left" vertical="center" wrapText="1" indent="1"/>
    </xf>
    <xf numFmtId="0" fontId="5" fillId="32" borderId="10" xfId="0" applyFont="1" applyFill="1" applyBorder="1" applyAlignment="1">
      <alignment horizontal="left" vertical="center"/>
    </xf>
    <xf numFmtId="0" fontId="1" fillId="32" borderId="10" xfId="0" applyFont="1" applyFill="1" applyBorder="1" applyAlignment="1">
      <alignment horizontal="center"/>
    </xf>
    <xf numFmtId="0" fontId="1" fillId="32" borderId="10" xfId="60" applyNumberFormat="1" applyFont="1" applyFill="1" applyBorder="1" applyAlignment="1">
      <alignment horizontal="center" vertical="center"/>
    </xf>
    <xf numFmtId="187" fontId="2" fillId="32" borderId="0" xfId="60" applyFont="1" applyFill="1" applyAlignment="1">
      <alignment/>
    </xf>
    <xf numFmtId="0" fontId="5" fillId="32" borderId="0" xfId="0" applyFont="1" applyFill="1" applyAlignment="1">
      <alignment/>
    </xf>
    <xf numFmtId="166" fontId="8" fillId="32" borderId="0" xfId="60" applyNumberFormat="1" applyFont="1" applyFill="1" applyAlignment="1">
      <alignment horizontal="center"/>
    </xf>
    <xf numFmtId="166" fontId="64" fillId="32" borderId="0" xfId="60" applyNumberFormat="1" applyFont="1" applyFill="1" applyBorder="1" applyAlignment="1">
      <alignment horizontal="center" vertical="center"/>
    </xf>
    <xf numFmtId="0" fontId="1" fillId="32" borderId="0" xfId="0" applyFont="1" applyFill="1" applyBorder="1" applyAlignment="1">
      <alignment horizontal="center"/>
    </xf>
    <xf numFmtId="187" fontId="7" fillId="32" borderId="0" xfId="60" applyFont="1" applyFill="1" applyBorder="1" applyAlignment="1">
      <alignment horizontal="left"/>
    </xf>
    <xf numFmtId="14" fontId="7" fillId="32" borderId="0" xfId="60" applyNumberFormat="1" applyFont="1" applyFill="1" applyBorder="1" applyAlignment="1">
      <alignment horizontal="center"/>
    </xf>
    <xf numFmtId="1" fontId="8" fillId="34" borderId="10" xfId="60" applyNumberFormat="1" applyFont="1" applyFill="1" applyBorder="1" applyAlignment="1">
      <alignment horizontal="center"/>
    </xf>
    <xf numFmtId="1" fontId="8" fillId="34" borderId="10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34" borderId="10" xfId="60" applyNumberFormat="1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1" fontId="6" fillId="34" borderId="10" xfId="60" applyNumberFormat="1" applyFont="1" applyFill="1" applyBorder="1" applyAlignment="1">
      <alignment horizontal="center" vertical="center"/>
    </xf>
    <xf numFmtId="1" fontId="8" fillId="0" borderId="10" xfId="60" applyNumberFormat="1" applyFont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166" fontId="8" fillId="34" borderId="10" xfId="60" applyNumberFormat="1" applyFont="1" applyFill="1" applyBorder="1" applyAlignment="1">
      <alignment horizontal="center"/>
    </xf>
    <xf numFmtId="187" fontId="8" fillId="32" borderId="13" xfId="60" applyFont="1" applyFill="1" applyBorder="1" applyAlignment="1">
      <alignment horizontal="center"/>
    </xf>
    <xf numFmtId="187" fontId="8" fillId="32" borderId="10" xfId="60" applyFont="1" applyFill="1" applyBorder="1" applyAlignment="1">
      <alignment horizontal="center"/>
    </xf>
    <xf numFmtId="187" fontId="5" fillId="35" borderId="10" xfId="60" applyFont="1" applyFill="1" applyBorder="1" applyAlignment="1">
      <alignment horizontal="center" vertical="center"/>
    </xf>
    <xf numFmtId="187" fontId="18" fillId="32" borderId="17" xfId="60" applyFont="1" applyFill="1" applyBorder="1" applyAlignment="1">
      <alignment horizontal="center"/>
    </xf>
    <xf numFmtId="187" fontId="19" fillId="36" borderId="10" xfId="60" applyFont="1" applyFill="1" applyBorder="1" applyAlignment="1">
      <alignment horizontal="right"/>
    </xf>
    <xf numFmtId="0" fontId="1" fillId="0" borderId="0" xfId="0" applyFont="1" applyFill="1" applyAlignment="1">
      <alignment horizontal="center"/>
    </xf>
    <xf numFmtId="0" fontId="66" fillId="0" borderId="0" xfId="0" applyFont="1" applyAlignment="1">
      <alignment horizontal="center"/>
    </xf>
    <xf numFmtId="187" fontId="67" fillId="32" borderId="0" xfId="60" applyFont="1" applyFill="1" applyAlignment="1">
      <alignment horizontal="center" vertical="center" wrapText="1"/>
    </xf>
    <xf numFmtId="187" fontId="2" fillId="32" borderId="0" xfId="60" applyFont="1" applyFill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32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36"/>
  <sheetViews>
    <sheetView tabSelected="1" view="pageBreakPreview" zoomScaleSheetLayoutView="100" zoomScalePageLayoutView="0" workbookViewId="0" topLeftCell="A1">
      <selection activeCell="G32" sqref="G32"/>
    </sheetView>
  </sheetViews>
  <sheetFormatPr defaultColWidth="9.140625" defaultRowHeight="12.75" outlineLevelRow="1"/>
  <cols>
    <col min="1" max="1" width="5.7109375" style="1" customWidth="1"/>
    <col min="2" max="2" width="23.7109375" style="1" customWidth="1"/>
    <col min="3" max="3" width="35.421875" style="1" customWidth="1"/>
    <col min="4" max="4" width="9.00390625" style="1" customWidth="1"/>
    <col min="5" max="6" width="17.8515625" style="3" customWidth="1"/>
    <col min="7" max="7" width="20.7109375" style="3" customWidth="1"/>
    <col min="8" max="16384" width="9.140625" style="1" customWidth="1"/>
  </cols>
  <sheetData>
    <row r="1" spans="1:7" ht="27">
      <c r="A1" s="89" t="s">
        <v>34</v>
      </c>
      <c r="B1" s="89"/>
      <c r="C1" s="89"/>
      <c r="D1" s="89"/>
      <c r="E1" s="89"/>
      <c r="F1" s="89"/>
      <c r="G1" s="89"/>
    </row>
    <row r="2" spans="1:7" ht="12.75">
      <c r="A2" s="2"/>
      <c r="B2" s="2"/>
      <c r="C2" s="2"/>
      <c r="D2" s="2"/>
      <c r="E2" s="2"/>
      <c r="F2" s="2"/>
      <c r="G2" s="2"/>
    </row>
    <row r="3" spans="1:7" ht="27.75" customHeight="1">
      <c r="A3" s="92" t="s">
        <v>32</v>
      </c>
      <c r="B3" s="92"/>
      <c r="C3" s="92"/>
      <c r="D3" s="92"/>
      <c r="E3" s="92"/>
      <c r="F3" s="92"/>
      <c r="G3" s="92"/>
    </row>
    <row r="4" ht="8.25" customHeight="1" thickBot="1"/>
    <row r="5" spans="1:7" s="4" customFormat="1" ht="78.75" customHeight="1" thickBot="1">
      <c r="A5" s="55" t="s">
        <v>0</v>
      </c>
      <c r="B5" s="56" t="s">
        <v>22</v>
      </c>
      <c r="C5" s="56" t="s">
        <v>1</v>
      </c>
      <c r="D5" s="56" t="s">
        <v>2</v>
      </c>
      <c r="E5" s="57" t="s">
        <v>23</v>
      </c>
      <c r="F5" s="57" t="s">
        <v>23</v>
      </c>
      <c r="G5" s="58" t="s">
        <v>24</v>
      </c>
    </row>
    <row r="6" spans="1:7" ht="27" customHeight="1" thickBot="1">
      <c r="A6" s="50" t="s">
        <v>3</v>
      </c>
      <c r="B6" s="51"/>
      <c r="C6" s="52"/>
      <c r="D6" s="52"/>
      <c r="E6" s="53"/>
      <c r="F6" s="53"/>
      <c r="G6" s="54"/>
    </row>
    <row r="7" spans="1:7" ht="34.5" customHeight="1">
      <c r="A7" s="46">
        <v>1</v>
      </c>
      <c r="B7" s="47" t="s">
        <v>4</v>
      </c>
      <c r="C7" s="48" t="s">
        <v>5</v>
      </c>
      <c r="D7" s="48">
        <v>30</v>
      </c>
      <c r="E7" s="49">
        <v>13240</v>
      </c>
      <c r="F7" s="49">
        <v>13410</v>
      </c>
      <c r="G7" s="83">
        <f>(F7-E7)*30</f>
        <v>5100</v>
      </c>
    </row>
    <row r="8" spans="1:7" ht="34.5" customHeight="1">
      <c r="A8" s="27">
        <v>2</v>
      </c>
      <c r="B8" s="30" t="s">
        <v>12</v>
      </c>
      <c r="C8" s="31" t="s">
        <v>6</v>
      </c>
      <c r="D8" s="31">
        <v>30</v>
      </c>
      <c r="E8" s="45">
        <v>6282</v>
      </c>
      <c r="F8" s="45">
        <v>6322</v>
      </c>
      <c r="G8" s="84">
        <f>(F8-E8)*30</f>
        <v>1200</v>
      </c>
    </row>
    <row r="9" spans="1:7" ht="34.5" customHeight="1">
      <c r="A9" s="27">
        <v>3</v>
      </c>
      <c r="B9" s="30" t="s">
        <v>7</v>
      </c>
      <c r="C9" s="31" t="s">
        <v>8</v>
      </c>
      <c r="D9" s="31">
        <v>80</v>
      </c>
      <c r="E9" s="45">
        <v>4738</v>
      </c>
      <c r="F9" s="45">
        <v>4768</v>
      </c>
      <c r="G9" s="84">
        <f>(F9-E9)*80</f>
        <v>2400</v>
      </c>
    </row>
    <row r="10" spans="1:7" ht="34.5" customHeight="1">
      <c r="A10" s="27">
        <v>4</v>
      </c>
      <c r="B10" s="79" t="s">
        <v>18</v>
      </c>
      <c r="C10" s="28" t="s">
        <v>28</v>
      </c>
      <c r="D10" s="29">
        <v>1</v>
      </c>
      <c r="E10" s="87">
        <v>19536</v>
      </c>
      <c r="F10" s="87">
        <v>19536</v>
      </c>
      <c r="G10" s="41">
        <f>F10-E10</f>
        <v>0</v>
      </c>
    </row>
    <row r="11" spans="1:7" ht="34.5" customHeight="1">
      <c r="A11" s="27">
        <v>5</v>
      </c>
      <c r="B11" s="79" t="s">
        <v>19</v>
      </c>
      <c r="C11" s="28" t="s">
        <v>29</v>
      </c>
      <c r="D11" s="29">
        <v>1</v>
      </c>
      <c r="E11" s="85">
        <v>42546</v>
      </c>
      <c r="F11" s="85">
        <v>42546</v>
      </c>
      <c r="G11" s="32">
        <f>(F11-E11)</f>
        <v>0</v>
      </c>
    </row>
    <row r="12" spans="1:7" ht="34.5" customHeight="1">
      <c r="A12" s="27">
        <v>6</v>
      </c>
      <c r="B12" s="79" t="s">
        <v>20</v>
      </c>
      <c r="C12" s="28" t="s">
        <v>30</v>
      </c>
      <c r="D12" s="29">
        <v>1</v>
      </c>
      <c r="E12" s="86">
        <v>19195</v>
      </c>
      <c r="F12" s="86">
        <v>19195</v>
      </c>
      <c r="G12" s="33">
        <f>F12-E12</f>
        <v>0</v>
      </c>
    </row>
    <row r="13" spans="1:7" ht="23.25">
      <c r="A13" s="5"/>
      <c r="B13" s="93" t="s">
        <v>10</v>
      </c>
      <c r="C13" s="94"/>
      <c r="D13" s="95"/>
      <c r="E13" s="6"/>
      <c r="F13" s="6"/>
      <c r="G13" s="23">
        <f>SUM(G7:G12)</f>
        <v>8700</v>
      </c>
    </row>
    <row r="14" spans="1:7" ht="24.75" customHeight="1">
      <c r="A14" s="96" t="s">
        <v>11</v>
      </c>
      <c r="B14" s="97"/>
      <c r="C14" s="97"/>
      <c r="D14" s="98"/>
      <c r="E14" s="8"/>
      <c r="F14" s="8"/>
      <c r="G14" s="9"/>
    </row>
    <row r="15" spans="1:7" ht="22.5" customHeight="1">
      <c r="A15" s="10"/>
      <c r="B15" s="10"/>
      <c r="C15" s="10"/>
      <c r="D15" s="10"/>
      <c r="E15" s="11"/>
      <c r="F15" s="11"/>
      <c r="G15" s="12"/>
    </row>
    <row r="16" spans="1:7" ht="42" customHeight="1" outlineLevel="1">
      <c r="A16" s="99" t="s">
        <v>33</v>
      </c>
      <c r="B16" s="99"/>
      <c r="C16" s="99"/>
      <c r="D16" s="99"/>
      <c r="E16" s="99"/>
      <c r="F16" s="99"/>
      <c r="G16" s="99"/>
    </row>
    <row r="17" spans="1:7" ht="30" customHeight="1" outlineLevel="1">
      <c r="A17" s="5">
        <v>1</v>
      </c>
      <c r="B17" s="42">
        <v>10032653</v>
      </c>
      <c r="C17" s="81" t="s">
        <v>13</v>
      </c>
      <c r="D17" s="34"/>
      <c r="E17" s="71">
        <v>9999</v>
      </c>
      <c r="F17" s="71">
        <v>9999</v>
      </c>
      <c r="G17" s="35">
        <f>F17-E17</f>
        <v>0</v>
      </c>
    </row>
    <row r="18" spans="1:7" ht="40.5" customHeight="1" outlineLevel="1">
      <c r="A18" s="5">
        <v>2</v>
      </c>
      <c r="B18" s="42" t="s">
        <v>26</v>
      </c>
      <c r="C18" s="80" t="s">
        <v>21</v>
      </c>
      <c r="D18" s="36"/>
      <c r="E18" s="71">
        <v>281</v>
      </c>
      <c r="F18" s="71">
        <v>285</v>
      </c>
      <c r="G18" s="35">
        <f>F18-E18</f>
        <v>4</v>
      </c>
    </row>
    <row r="19" spans="1:7" ht="74.25" customHeight="1" outlineLevel="1">
      <c r="A19" s="5">
        <v>3</v>
      </c>
      <c r="B19" s="42">
        <v>10031583</v>
      </c>
      <c r="C19" s="80" t="s">
        <v>14</v>
      </c>
      <c r="D19" s="36"/>
      <c r="E19" s="72">
        <v>899</v>
      </c>
      <c r="F19" s="72">
        <v>899</v>
      </c>
      <c r="G19" s="78">
        <f>F19-E19</f>
        <v>0</v>
      </c>
    </row>
    <row r="20" spans="1:7" ht="34.5" customHeight="1" outlineLevel="1">
      <c r="A20" s="14"/>
      <c r="B20" s="7" t="s">
        <v>9</v>
      </c>
      <c r="C20" s="15"/>
      <c r="D20" s="15"/>
      <c r="E20" s="13"/>
      <c r="F20" s="13"/>
      <c r="G20" s="77">
        <f>SUM(G17:G19)</f>
        <v>4</v>
      </c>
    </row>
    <row r="21" spans="1:7" ht="25.5" customHeight="1" outlineLevel="1">
      <c r="A21" s="96" t="s">
        <v>11</v>
      </c>
      <c r="B21" s="97"/>
      <c r="C21" s="97"/>
      <c r="D21" s="7"/>
      <c r="E21" s="16"/>
      <c r="F21" s="16"/>
      <c r="G21" s="17"/>
    </row>
    <row r="22" spans="1:7" ht="8.25" customHeight="1" outlineLevel="1">
      <c r="A22" s="18"/>
      <c r="B22" s="18"/>
      <c r="C22" s="18"/>
      <c r="D22" s="18"/>
      <c r="E22" s="19"/>
      <c r="F22" s="19"/>
      <c r="G22" s="19"/>
    </row>
    <row r="23" spans="1:7" ht="48.75" customHeight="1" outlineLevel="1">
      <c r="A23" s="100" t="s">
        <v>31</v>
      </c>
      <c r="B23" s="100"/>
      <c r="C23" s="100"/>
      <c r="D23" s="100"/>
      <c r="E23" s="100"/>
      <c r="F23" s="100"/>
      <c r="G23" s="100"/>
    </row>
    <row r="24" spans="1:7" ht="50.25" customHeight="1" outlineLevel="1">
      <c r="A24" s="42">
        <v>1</v>
      </c>
      <c r="B24" s="26" t="s">
        <v>25</v>
      </c>
      <c r="C24" s="43" t="s">
        <v>15</v>
      </c>
      <c r="D24" s="37"/>
      <c r="E24" s="76">
        <v>971.2</v>
      </c>
      <c r="F24" s="76">
        <v>971.2</v>
      </c>
      <c r="G24" s="75">
        <f>F24-E24</f>
        <v>0</v>
      </c>
    </row>
    <row r="25" spans="1:7" ht="21" customHeight="1" outlineLevel="1">
      <c r="A25" s="20"/>
      <c r="B25" s="20"/>
      <c r="C25" s="44" t="s">
        <v>16</v>
      </c>
      <c r="D25" s="38"/>
      <c r="E25" s="39"/>
      <c r="F25" s="39"/>
      <c r="G25" s="40"/>
    </row>
    <row r="26" spans="1:7" ht="20.25" outlineLevel="1">
      <c r="A26" s="14"/>
      <c r="B26" s="7" t="s">
        <v>9</v>
      </c>
      <c r="C26" s="15"/>
      <c r="D26" s="15"/>
      <c r="E26" s="13"/>
      <c r="F26" s="13"/>
      <c r="G26" s="21">
        <f>G24+G25</f>
        <v>0</v>
      </c>
    </row>
    <row r="27" spans="1:7" ht="25.5" customHeight="1" outlineLevel="1">
      <c r="A27" s="96" t="s">
        <v>11</v>
      </c>
      <c r="B27" s="97"/>
      <c r="C27" s="97"/>
      <c r="D27" s="7"/>
      <c r="E27" s="8"/>
      <c r="F27" s="8"/>
      <c r="G27" s="17"/>
    </row>
    <row r="28" spans="1:7" s="25" customFormat="1" ht="9" customHeight="1" outlineLevel="1">
      <c r="A28" s="68"/>
      <c r="B28" s="69"/>
      <c r="C28" s="68"/>
      <c r="D28" s="68"/>
      <c r="E28" s="70"/>
      <c r="F28" s="70"/>
      <c r="G28" s="70"/>
    </row>
    <row r="29" spans="1:7" ht="18" customHeight="1" outlineLevel="1">
      <c r="A29" s="101" t="s">
        <v>27</v>
      </c>
      <c r="B29" s="101"/>
      <c r="C29" s="101"/>
      <c r="D29" s="101"/>
      <c r="E29" s="101"/>
      <c r="F29" s="101"/>
      <c r="G29" s="101"/>
    </row>
    <row r="30" spans="1:11" ht="33.75" customHeight="1" outlineLevel="1">
      <c r="A30" s="59">
        <v>1</v>
      </c>
      <c r="B30" s="60"/>
      <c r="C30" s="61" t="s">
        <v>15</v>
      </c>
      <c r="D30" s="62"/>
      <c r="E30" s="63"/>
      <c r="F30" s="63"/>
      <c r="G30" s="74">
        <v>8</v>
      </c>
      <c r="H30" s="22"/>
      <c r="I30" s="73"/>
      <c r="J30" s="22"/>
      <c r="K30" s="22"/>
    </row>
    <row r="31" spans="1:7" ht="21" customHeight="1">
      <c r="A31" s="25"/>
      <c r="B31" s="25"/>
      <c r="C31" s="25"/>
      <c r="D31" s="25"/>
      <c r="E31" s="64"/>
      <c r="F31" s="64"/>
      <c r="G31" s="64"/>
    </row>
    <row r="32" spans="1:7" ht="18.75">
      <c r="A32" s="25"/>
      <c r="B32" s="65" t="s">
        <v>17</v>
      </c>
      <c r="C32" s="25"/>
      <c r="D32" s="25"/>
      <c r="E32" s="64"/>
      <c r="F32" s="64"/>
      <c r="G32" s="82">
        <f>G13*4.29/160+G20*(29.12+34.73)/160+G26*2476.39/160+G30*891.53/160</f>
        <v>279.4415</v>
      </c>
    </row>
    <row r="33" spans="1:7" ht="18.75">
      <c r="A33" s="25"/>
      <c r="B33" s="65"/>
      <c r="C33" s="25"/>
      <c r="D33" s="25"/>
      <c r="E33" s="91"/>
      <c r="F33" s="91"/>
      <c r="G33" s="66"/>
    </row>
    <row r="34" spans="1:7" ht="18.75">
      <c r="A34" s="25"/>
      <c r="B34" s="65"/>
      <c r="C34" s="25"/>
      <c r="D34" s="25"/>
      <c r="E34" s="90"/>
      <c r="F34" s="90"/>
      <c r="G34" s="67"/>
    </row>
    <row r="36" spans="1:7" ht="15.75">
      <c r="A36" s="10"/>
      <c r="B36" s="24"/>
      <c r="C36" s="24"/>
      <c r="G36" s="88"/>
    </row>
  </sheetData>
  <sheetProtection/>
  <mergeCells count="11">
    <mergeCell ref="A29:G29"/>
    <mergeCell ref="A1:G1"/>
    <mergeCell ref="E34:F34"/>
    <mergeCell ref="E33:F33"/>
    <mergeCell ref="A3:G3"/>
    <mergeCell ref="B13:D13"/>
    <mergeCell ref="A14:D14"/>
    <mergeCell ref="A27:C27"/>
    <mergeCell ref="A16:G16"/>
    <mergeCell ref="A23:G23"/>
    <mergeCell ref="A21:C21"/>
  </mergeCells>
  <printOptions/>
  <pageMargins left="0.7480314960629921" right="0.7480314960629921" top="0.3937007874015748" bottom="0.4330708661417323" header="0.2755905511811024" footer="0.31496062992125984"/>
  <pageSetup horizontalDpi="600" verticalDpi="600" orientation="landscape" paperSize="9" scale="90" r:id="rId1"/>
  <rowBreaks count="1" manualBreakCount="1">
    <brk id="1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HP</cp:lastModifiedBy>
  <cp:lastPrinted>2021-08-12T12:15:29Z</cp:lastPrinted>
  <dcterms:created xsi:type="dcterms:W3CDTF">1996-10-08T23:32:33Z</dcterms:created>
  <dcterms:modified xsi:type="dcterms:W3CDTF">2021-12-02T12:10:32Z</dcterms:modified>
  <cp:category/>
  <cp:version/>
  <cp:contentType/>
  <cp:contentStatus/>
</cp:coreProperties>
</file>